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ocal Disk D Backup\C4_As on 7-12-2021\Criteria-4 SSR_24-12-2021\4.1\4.1.4\"/>
    </mc:Choice>
  </mc:AlternateContent>
  <xr:revisionPtr revIDLastSave="0" documentId="13_ncr:1_{D29EEB21-4C77-458C-829B-866FB94593E4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4.1.4 &amp; 4.4.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7" i="1" l="1"/>
  <c r="E7" i="1"/>
  <c r="D7" i="1"/>
  <c r="C7" i="1"/>
  <c r="B7" i="1"/>
  <c r="F6" i="1"/>
  <c r="E6" i="1"/>
  <c r="D6" i="1"/>
  <c r="C6" i="1"/>
  <c r="B6" i="1"/>
  <c r="F5" i="1"/>
  <c r="E5" i="1"/>
  <c r="D5" i="1"/>
  <c r="C5" i="1"/>
  <c r="B5" i="1"/>
  <c r="F4" i="1"/>
  <c r="E4" i="1"/>
  <c r="D4" i="1"/>
  <c r="C4" i="1"/>
  <c r="B4" i="1"/>
  <c r="F3" i="1"/>
  <c r="E3" i="1"/>
  <c r="D3" i="1"/>
  <c r="C3" i="1"/>
  <c r="B3" i="1"/>
</calcChain>
</file>

<file path=xl/sharedStrings.xml><?xml version="1.0" encoding="utf-8"?>
<sst xmlns="http://schemas.openxmlformats.org/spreadsheetml/2006/main" count="12" uniqueCount="12">
  <si>
    <t xml:space="preserve">Expenditure on maintenance of physical facilities (excluding salary for human resources) </t>
  </si>
  <si>
    <t>Expenditure on maintenace of academic facilities (excluding salary for human resources) (INR in Lakh)</t>
  </si>
  <si>
    <t>Total expenditure excluding Salary (INR in Lakh)</t>
  </si>
  <si>
    <t xml:space="preserve"> Expenditure for infrastructure augmentation(INR in Lakh)</t>
  </si>
  <si>
    <t>Budget allocated for infrastructure augmentation(INR in Lakh)</t>
  </si>
  <si>
    <t>Year</t>
  </si>
  <si>
    <t xml:space="preserve">4.1.4 Average percentage of expenditure, excluding salary for infrastructure augmentation during last five years (INR in Lakhs)  (10) &amp; 4.4.1 Average percentage of expenditure incurred on maintenance of infrastructure (physical and academic support facilities) excluding salary component  during the last five years (INR in lakhs) (10)
</t>
  </si>
  <si>
    <t>2016-17</t>
  </si>
  <si>
    <t>2017-18</t>
  </si>
  <si>
    <t>2018-19</t>
  </si>
  <si>
    <t>2019-20</t>
  </si>
  <si>
    <t>2020-21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</si>
</sst>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left" vertical="top" wrapText="1"/>
    </xf>
    <xf numFmtId="0" fontId="1" fillId="0" borderId="1" xfId="0" applyFont="1" applyBorder="1"/>
    <xf numFmtId="164" fontId="1" fillId="0" borderId="1" xfId="0" applyNumberFormat="1" applyFont="1" applyBorder="1"/>
    <xf numFmtId="0" fontId="1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"/>
  <sheetViews>
    <sheetView tabSelected="1" zoomScale="130" zoomScaleNormal="130" workbookViewId="0">
      <selection activeCell="G2" sqref="G2"/>
    </sheetView>
  </sheetViews>
  <sheetFormatPr defaultColWidth="36.28515625" defaultRowHeight="15" x14ac:dyDescent="0.25"/>
  <cols>
    <col min="1" max="1" width="29.5703125" customWidth="1"/>
    <col min="2" max="2" width="24.140625" customWidth="1"/>
    <col min="3" max="3" width="17.85546875" customWidth="1"/>
    <col min="4" max="4" width="18.140625" customWidth="1"/>
    <col min="5" max="5" width="20.28515625" customWidth="1"/>
    <col min="6" max="6" width="16.42578125" customWidth="1"/>
  </cols>
  <sheetData>
    <row r="1" spans="1:6" ht="60.75" customHeight="1" x14ac:dyDescent="0.25">
      <c r="A1" s="4" t="s">
        <v>6</v>
      </c>
      <c r="B1" s="4"/>
      <c r="C1" s="4"/>
      <c r="D1" s="4"/>
      <c r="E1" s="4"/>
      <c r="F1" s="4"/>
    </row>
    <row r="2" spans="1:6" ht="91.5" customHeight="1" x14ac:dyDescent="0.25">
      <c r="A2" s="1" t="s">
        <v>5</v>
      </c>
      <c r="B2" s="1" t="s">
        <v>4</v>
      </c>
      <c r="C2" s="1" t="s">
        <v>3</v>
      </c>
      <c r="D2" s="1" t="s">
        <v>2</v>
      </c>
      <c r="E2" s="1" t="s">
        <v>1</v>
      </c>
      <c r="F2" s="1" t="s">
        <v>0</v>
      </c>
    </row>
    <row r="3" spans="1:6" x14ac:dyDescent="0.25">
      <c r="A3" s="2" t="s">
        <v>7</v>
      </c>
      <c r="B3" s="3">
        <f>40700000/100000</f>
        <v>407</v>
      </c>
      <c r="C3" s="3">
        <f>38263473/100000</f>
        <v>382.63472999999999</v>
      </c>
      <c r="D3" s="3">
        <f>82639366.13/100000</f>
        <v>826.39366129999996</v>
      </c>
      <c r="E3" s="3">
        <f>4971875/100000</f>
        <v>49.71875</v>
      </c>
      <c r="F3" s="3">
        <f>17059300/100000</f>
        <v>170.59299999999999</v>
      </c>
    </row>
    <row r="4" spans="1:6" x14ac:dyDescent="0.25">
      <c r="A4" s="2" t="s">
        <v>8</v>
      </c>
      <c r="B4" s="3">
        <f>22400000/100000</f>
        <v>224</v>
      </c>
      <c r="C4" s="3">
        <f>18897515/100000</f>
        <v>188.97515000000001</v>
      </c>
      <c r="D4" s="3">
        <f>68746578.21/100000</f>
        <v>687.46578209999996</v>
      </c>
      <c r="E4" s="3">
        <f>5081863/100000</f>
        <v>50.818629999999999</v>
      </c>
      <c r="F4" s="3">
        <f>16756260/100000</f>
        <v>167.5626</v>
      </c>
    </row>
    <row r="5" spans="1:6" x14ac:dyDescent="0.25">
      <c r="A5" s="2" t="s">
        <v>9</v>
      </c>
      <c r="B5" s="3">
        <f>17850000/100000</f>
        <v>178.5</v>
      </c>
      <c r="C5" s="3">
        <f>27968644/100000</f>
        <v>279.68644</v>
      </c>
      <c r="D5" s="3">
        <f>82038018/100000</f>
        <v>820.38018</v>
      </c>
      <c r="E5" s="3">
        <f>5186633/100000</f>
        <v>51.866329999999998</v>
      </c>
      <c r="F5" s="3">
        <f>11854606/100000</f>
        <v>118.54606</v>
      </c>
    </row>
    <row r="6" spans="1:6" x14ac:dyDescent="0.25">
      <c r="A6" s="2" t="s">
        <v>10</v>
      </c>
      <c r="B6" s="3">
        <f>14550000/100000</f>
        <v>145.5</v>
      </c>
      <c r="C6" s="3">
        <f>5428598/100000</f>
        <v>54.285980000000002</v>
      </c>
      <c r="D6" s="3">
        <f>63456178/100000</f>
        <v>634.56178</v>
      </c>
      <c r="E6" s="3">
        <f>3343193/100000</f>
        <v>33.431930000000001</v>
      </c>
      <c r="F6" s="3">
        <f>20142881/100000</f>
        <v>201.42881</v>
      </c>
    </row>
    <row r="7" spans="1:6" x14ac:dyDescent="0.25">
      <c r="A7" s="2" t="s">
        <v>11</v>
      </c>
      <c r="B7" s="3">
        <f>15050000/100000</f>
        <v>150.5</v>
      </c>
      <c r="C7" s="3">
        <f>5922818/100000</f>
        <v>59.228180000000002</v>
      </c>
      <c r="D7" s="3">
        <f>26383480/100000</f>
        <v>263.83479999999997</v>
      </c>
      <c r="E7" s="3">
        <f>2243251/100000</f>
        <v>22.432510000000001</v>
      </c>
      <c r="F7" s="3">
        <f>8792055/100000</f>
        <v>87.920550000000006</v>
      </c>
    </row>
  </sheetData>
  <mergeCells count="1">
    <mergeCell ref="A1:F1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4.1.4 &amp; 4.4.1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Deepthi</dc:creator>
  <cp:lastModifiedBy>Anupama</cp:lastModifiedBy>
  <dcterms:created xsi:type="dcterms:W3CDTF">2021-02-26T04:22:25Z</dcterms:created>
  <dcterms:modified xsi:type="dcterms:W3CDTF">2021-12-30T12:03:36Z</dcterms:modified>
</cp:coreProperties>
</file>